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iria\OneDrive\Documents\Excel\XLRisk Wiki\"/>
    </mc:Choice>
  </mc:AlternateContent>
  <xr:revisionPtr revIDLastSave="0" documentId="13_ncr:1_{9C8D2E36-B893-493F-B42D-895A645EF619}" xr6:coauthVersionLast="44" xr6:coauthVersionMax="44" xr10:uidLastSave="{00000000-0000-0000-0000-000000000000}"/>
  <bookViews>
    <workbookView xWindow="-120" yWindow="-120" windowWidth="29040" windowHeight="16440" xr2:uid="{3BD55EF7-7237-42ED-8305-8308EA607E75}"/>
  </bookViews>
  <sheets>
    <sheet name="Sheet1" sheetId="1" r:id="rId1"/>
  </sheets>
  <definedNames>
    <definedName name="MarketGrowth">Sheet1!$B$18</definedName>
    <definedName name="MarketShareIncrease">Sheet1!$B$17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1" l="1"/>
  <c r="E8" i="1" s="1"/>
  <c r="F8" i="1" s="1"/>
  <c r="G8" i="1" s="1"/>
  <c r="C6" i="1"/>
  <c r="C7" i="1" s="1"/>
  <c r="C9" i="1" s="1"/>
  <c r="D5" i="1"/>
  <c r="E5" i="1" s="1"/>
  <c r="F5" i="1" s="1"/>
  <c r="G5" i="1" s="1"/>
  <c r="D4" i="1"/>
  <c r="E4" i="1" s="1"/>
  <c r="F4" i="1" s="1"/>
  <c r="G4" i="1" s="1"/>
  <c r="D3" i="1" l="1"/>
  <c r="E3" i="1" s="1"/>
  <c r="F3" i="1" s="1"/>
  <c r="D6" i="1" l="1"/>
  <c r="D7" i="1" s="1"/>
  <c r="D9" i="1" s="1"/>
  <c r="E6" i="1"/>
  <c r="E7" i="1" s="1"/>
  <c r="E9" i="1" s="1"/>
  <c r="F6" i="1"/>
  <c r="F7" i="1" s="1"/>
  <c r="F9" i="1" s="1"/>
  <c r="G3" i="1"/>
  <c r="G6" i="1" s="1"/>
  <c r="G7" i="1" s="1"/>
  <c r="G9" i="1" s="1"/>
  <c r="F13" i="1" l="1"/>
  <c r="F14" i="1"/>
</calcChain>
</file>

<file path=xl/sharedStrings.xml><?xml version="1.0" encoding="utf-8"?>
<sst xmlns="http://schemas.openxmlformats.org/spreadsheetml/2006/main" count="26" uniqueCount="24">
  <si>
    <t>NOVADUCT SPREADSHEET FOR FIVE YEARS   (cashflow in thousands)</t>
  </si>
  <si>
    <t>MARKET</t>
  </si>
  <si>
    <t>PRICE</t>
  </si>
  <si>
    <t>SALES (MS)</t>
  </si>
  <si>
    <t>NET REVENUE</t>
  </si>
  <si>
    <t>FIXED COSTS</t>
  </si>
  <si>
    <t>CASHFLOW</t>
  </si>
  <si>
    <t>ASSUMPTIONS</t>
  </si>
  <si>
    <t>RESULTS</t>
  </si>
  <si>
    <t>Discount Rate</t>
  </si>
  <si>
    <t>NPV</t>
  </si>
  <si>
    <t>Prod Cost</t>
  </si>
  <si>
    <t>IRR</t>
  </si>
  <si>
    <t>Price</t>
  </si>
  <si>
    <t>Market Share</t>
  </si>
  <si>
    <t>MS Incr</t>
  </si>
  <si>
    <t>MktGrowth</t>
  </si>
  <si>
    <t>Pessimistic</t>
  </si>
  <si>
    <t>Most Likely</t>
  </si>
  <si>
    <t>Optimistic</t>
  </si>
  <si>
    <t>Scenario Analysis</t>
  </si>
  <si>
    <t>VAR. COST</t>
  </si>
  <si>
    <t>Market Share Increase</t>
  </si>
  <si>
    <t>Market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</si>
</sst>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;;;"/>
    <numFmt numFmtId="166" formatCode="0_)"/>
    <numFmt numFmtId="167" formatCode="0.0_)"/>
    <numFmt numFmtId="168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9" fontId="0" fillId="0" borderId="0" xfId="0" applyNumberFormat="1"/>
    <xf numFmtId="168" fontId="0" fillId="0" borderId="0" xfId="0" applyNumberFormat="1"/>
    <xf numFmtId="164" fontId="1" fillId="0" borderId="0" xfId="0" applyNumberFormat="1" applyFont="1"/>
    <xf numFmtId="164" fontId="2" fillId="0" borderId="0" xfId="0" applyNumberFormat="1" applyFont="1"/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0C38D-DD41-4874-B658-B1C3229A9C63}">
  <sheetPr codeName="Sheet1"/>
  <dimension ref="A1:G32"/>
  <sheetViews>
    <sheetView tabSelected="1" workbookViewId="0">
      <selection activeCell="G23" sqref="G23"/>
    </sheetView>
  </sheetViews>
  <sheetFormatPr defaultRowHeight="15" x14ac:dyDescent="0.25"/>
  <cols>
    <col min="1" max="1" width="19.5703125" customWidth="1"/>
    <col min="2" max="2" width="10.85546875" bestFit="1" customWidth="1"/>
    <col min="3" max="3" width="11" bestFit="1" customWidth="1"/>
    <col min="4" max="4" width="10.140625" bestFit="1" customWidth="1"/>
    <col min="6" max="6" width="9.5703125" bestFit="1" customWidth="1"/>
  </cols>
  <sheetData>
    <row r="1" spans="1:7" x14ac:dyDescent="0.25">
      <c r="A1" s="7" t="s">
        <v>0</v>
      </c>
      <c r="B1" s="1"/>
      <c r="C1" s="1"/>
      <c r="D1" s="1"/>
      <c r="E1" s="1"/>
      <c r="F1" s="1"/>
      <c r="G1" s="1"/>
    </row>
    <row r="2" spans="1:7" x14ac:dyDescent="0.25">
      <c r="A2" s="2"/>
      <c r="B2" s="1"/>
      <c r="C2" s="1">
        <v>1</v>
      </c>
      <c r="D2" s="1">
        <v>2</v>
      </c>
      <c r="E2" s="1">
        <v>3</v>
      </c>
      <c r="F2" s="1">
        <v>4</v>
      </c>
      <c r="G2" s="1">
        <v>5</v>
      </c>
    </row>
    <row r="3" spans="1:7" x14ac:dyDescent="0.25">
      <c r="A3" s="1" t="s">
        <v>1</v>
      </c>
      <c r="B3" s="1"/>
      <c r="C3" s="3">
        <v>8000</v>
      </c>
      <c r="D3" s="3">
        <f>C3*$B$18</f>
        <v>8160</v>
      </c>
      <c r="E3" s="3">
        <f>D3*$B$18</f>
        <v>8323.2000000000007</v>
      </c>
      <c r="F3" s="3">
        <f>E3*$B$18</f>
        <v>8489.6640000000007</v>
      </c>
      <c r="G3" s="3">
        <f>F3*$B$18</f>
        <v>8659.4572800000005</v>
      </c>
    </row>
    <row r="4" spans="1:7" x14ac:dyDescent="0.25">
      <c r="A4" s="1" t="s">
        <v>2</v>
      </c>
      <c r="B4" s="1"/>
      <c r="C4" s="4">
        <v>7</v>
      </c>
      <c r="D4" s="4">
        <f>C4*$C$15</f>
        <v>7.42</v>
      </c>
      <c r="E4" s="4">
        <f>D4*$C$15</f>
        <v>7.8652000000000006</v>
      </c>
      <c r="F4" s="4">
        <f>E4*$C$15</f>
        <v>8.3371120000000012</v>
      </c>
      <c r="G4" s="4">
        <f>F4*$C$15</f>
        <v>8.8373387200000018</v>
      </c>
    </row>
    <row r="5" spans="1:7" x14ac:dyDescent="0.25">
      <c r="A5" s="1" t="s">
        <v>21</v>
      </c>
      <c r="B5" s="1"/>
      <c r="C5" s="4">
        <v>5</v>
      </c>
      <c r="D5" s="4">
        <f>C5*$C$14</f>
        <v>5.15</v>
      </c>
      <c r="E5" s="4">
        <f>D5*$C$14</f>
        <v>5.3045000000000009</v>
      </c>
      <c r="F5" s="4">
        <f>E5*$C$14</f>
        <v>5.4636350000000009</v>
      </c>
      <c r="G5" s="4">
        <f>F5*$C$14</f>
        <v>5.6275440500000009</v>
      </c>
    </row>
    <row r="6" spans="1:7" x14ac:dyDescent="0.25">
      <c r="A6" s="1" t="s">
        <v>3</v>
      </c>
      <c r="B6" s="1"/>
      <c r="C6" s="3">
        <f>C3*B16</f>
        <v>1200</v>
      </c>
      <c r="D6" s="3">
        <f>D3*($B$16+$B$17)</f>
        <v>1248.48</v>
      </c>
      <c r="E6" s="3">
        <f>E3*($B$16+2*$B$17)</f>
        <v>1298.4192</v>
      </c>
      <c r="F6" s="3">
        <f>F3*($B$16+3*$B$17)</f>
        <v>1349.8565760000001</v>
      </c>
      <c r="G6" s="3">
        <f>G3*($B$16+4*$B$17)</f>
        <v>1402.8320793600001</v>
      </c>
    </row>
    <row r="7" spans="1:7" x14ac:dyDescent="0.25">
      <c r="A7" s="1" t="s">
        <v>4</v>
      </c>
      <c r="B7" s="1"/>
      <c r="C7" s="3">
        <f>C6*(C4-C5)</f>
        <v>2400</v>
      </c>
      <c r="D7" s="3">
        <f>D6*(D4-D5)</f>
        <v>2834.0495999999994</v>
      </c>
      <c r="E7" s="3">
        <f>E6*(E4-E5)</f>
        <v>3324.8620454399997</v>
      </c>
      <c r="F7" s="3">
        <f>F6*(F4-F5)</f>
        <v>3878.7818244347527</v>
      </c>
      <c r="G7" s="3">
        <f>G6*(G4-G5)</f>
        <v>4502.8029312347462</v>
      </c>
    </row>
    <row r="8" spans="1:7" x14ac:dyDescent="0.25">
      <c r="A8" s="1" t="s">
        <v>5</v>
      </c>
      <c r="B8" s="1"/>
      <c r="C8" s="3">
        <v>-2000</v>
      </c>
      <c r="D8" s="3">
        <f>C8*$C$14</f>
        <v>-2060</v>
      </c>
      <c r="E8" s="3">
        <f>D8*$C$14</f>
        <v>-2121.8000000000002</v>
      </c>
      <c r="F8" s="3">
        <f>E8*$C$14</f>
        <v>-2185.4540000000002</v>
      </c>
      <c r="G8" s="3">
        <f>F8*$C$14</f>
        <v>-2251.0176200000001</v>
      </c>
    </row>
    <row r="9" spans="1:7" x14ac:dyDescent="0.25">
      <c r="A9" s="1" t="s">
        <v>6</v>
      </c>
      <c r="B9" s="1">
        <v>-2500</v>
      </c>
      <c r="C9" s="3">
        <f>C7+C8</f>
        <v>400</v>
      </c>
      <c r="D9" s="3">
        <f>D7+D8</f>
        <v>774.04959999999937</v>
      </c>
      <c r="E9" s="3">
        <f>E7+E8</f>
        <v>1203.0620454399996</v>
      </c>
      <c r="F9" s="3">
        <f>F7+F8</f>
        <v>1693.3278244347525</v>
      </c>
      <c r="G9" s="3">
        <f>G7+G8</f>
        <v>2251.7853112347461</v>
      </c>
    </row>
    <row r="10" spans="1:7" x14ac:dyDescent="0.25">
      <c r="A10" s="1"/>
      <c r="B10" s="1"/>
      <c r="C10" s="1"/>
      <c r="D10" s="1"/>
      <c r="E10" s="1"/>
      <c r="F10" s="1"/>
      <c r="G10" s="1"/>
    </row>
    <row r="11" spans="1:7" x14ac:dyDescent="0.25">
      <c r="A11" s="1"/>
      <c r="B11" s="1"/>
      <c r="C11" s="1"/>
      <c r="D11" s="1"/>
      <c r="E11" s="1"/>
      <c r="F11" s="1"/>
      <c r="G11" s="1"/>
    </row>
    <row r="12" spans="1:7" x14ac:dyDescent="0.25">
      <c r="A12" s="7" t="s">
        <v>7</v>
      </c>
      <c r="B12" s="1"/>
      <c r="C12" s="1"/>
      <c r="D12" s="1"/>
      <c r="E12" s="7" t="s">
        <v>8</v>
      </c>
      <c r="F12" s="1"/>
      <c r="G12" s="1"/>
    </row>
    <row r="13" spans="1:7" x14ac:dyDescent="0.25">
      <c r="A13" s="1" t="s">
        <v>9</v>
      </c>
      <c r="B13" s="5">
        <v>0.15</v>
      </c>
      <c r="C13" s="1"/>
      <c r="D13" s="1"/>
      <c r="E13" s="8" t="s">
        <v>10</v>
      </c>
      <c r="F13" s="3">
        <f>B9+NPV(B13,C9:G9)</f>
        <v>1311.8525627756567</v>
      </c>
      <c r="G13" s="1"/>
    </row>
    <row r="14" spans="1:7" x14ac:dyDescent="0.25">
      <c r="A14" s="1" t="s">
        <v>11</v>
      </c>
      <c r="B14" s="1">
        <v>5</v>
      </c>
      <c r="C14" s="6">
        <v>1.03</v>
      </c>
      <c r="D14" s="1"/>
      <c r="E14" s="8" t="s">
        <v>12</v>
      </c>
      <c r="F14" s="5">
        <f>IRR(B9:G9,0.15)</f>
        <v>0.30199664574461904</v>
      </c>
      <c r="G14" s="1"/>
    </row>
    <row r="15" spans="1:7" x14ac:dyDescent="0.25">
      <c r="A15" s="1" t="s">
        <v>13</v>
      </c>
      <c r="B15" s="1">
        <v>7</v>
      </c>
      <c r="C15" s="6">
        <v>1.06</v>
      </c>
      <c r="D15" s="1"/>
      <c r="E15" s="1"/>
      <c r="F15" s="1"/>
      <c r="G15" s="1"/>
    </row>
    <row r="16" spans="1:7" x14ac:dyDescent="0.25">
      <c r="A16" s="1" t="s">
        <v>14</v>
      </c>
      <c r="B16" s="5">
        <v>0.15</v>
      </c>
      <c r="C16" s="1"/>
      <c r="D16" s="1"/>
      <c r="E16" s="1"/>
      <c r="F16" s="1"/>
      <c r="G16" s="1"/>
    </row>
    <row r="17" spans="1:7" x14ac:dyDescent="0.25">
      <c r="A17" s="1" t="s">
        <v>22</v>
      </c>
      <c r="B17" s="6">
        <v>3.0000000000000001E-3</v>
      </c>
      <c r="C17" s="1"/>
      <c r="D17" s="1"/>
      <c r="E17" s="1"/>
      <c r="F17" s="1"/>
      <c r="G17" s="1"/>
    </row>
    <row r="18" spans="1:7" x14ac:dyDescent="0.25">
      <c r="A18" s="1" t="s">
        <v>23</v>
      </c>
      <c r="B18" s="6">
        <v>1.02</v>
      </c>
      <c r="C18" s="1"/>
    </row>
    <row r="19" spans="1:7" x14ac:dyDescent="0.25">
      <c r="A19" s="1"/>
      <c r="B19" s="1"/>
      <c r="C19" s="1"/>
    </row>
    <row r="20" spans="1:7" x14ac:dyDescent="0.25">
      <c r="A20" s="1"/>
      <c r="B20" s="1"/>
      <c r="C20" s="1"/>
    </row>
    <row r="21" spans="1:7" x14ac:dyDescent="0.25">
      <c r="A21" s="1"/>
      <c r="B21" s="1"/>
      <c r="C21" s="1"/>
    </row>
    <row r="22" spans="1:7" x14ac:dyDescent="0.25">
      <c r="A22" s="1"/>
      <c r="B22" s="1"/>
      <c r="C22" s="1"/>
    </row>
    <row r="23" spans="1:7" x14ac:dyDescent="0.25">
      <c r="A23" s="1"/>
      <c r="B23" s="1"/>
      <c r="C23" s="1"/>
    </row>
    <row r="27" spans="1:7" x14ac:dyDescent="0.25">
      <c r="A27" s="1"/>
      <c r="B27" s="9" t="s">
        <v>20</v>
      </c>
      <c r="C27" s="9"/>
      <c r="D27" s="9"/>
    </row>
    <row r="28" spans="1:7" x14ac:dyDescent="0.25">
      <c r="A28" s="1"/>
      <c r="B28" s="1" t="s">
        <v>17</v>
      </c>
      <c r="C28" s="5" t="s">
        <v>18</v>
      </c>
      <c r="D28" s="1" t="s">
        <v>19</v>
      </c>
    </row>
    <row r="29" spans="1:7" x14ac:dyDescent="0.25">
      <c r="A29" s="1" t="s">
        <v>15</v>
      </c>
      <c r="B29" s="6">
        <v>-2E-3</v>
      </c>
      <c r="C29" s="6">
        <v>3.0000000000000001E-3</v>
      </c>
      <c r="D29" s="6">
        <v>8.0000000000000002E-3</v>
      </c>
    </row>
    <row r="30" spans="1:7" x14ac:dyDescent="0.25">
      <c r="A30" s="1" t="s">
        <v>16</v>
      </c>
      <c r="B30" s="6">
        <v>0.9</v>
      </c>
      <c r="C30" s="6">
        <v>1.02</v>
      </c>
      <c r="D30" s="6">
        <v>1.08</v>
      </c>
    </row>
    <row r="31" spans="1:7" x14ac:dyDescent="0.25">
      <c r="A31" s="1" t="s">
        <v>10</v>
      </c>
      <c r="B31" s="3">
        <v>-1482.5197841387226</v>
      </c>
      <c r="C31" s="3">
        <v>1311.8525627756555</v>
      </c>
      <c r="D31" s="3">
        <v>3519.5686801336888</v>
      </c>
    </row>
    <row r="32" spans="1:7" x14ac:dyDescent="0.25">
      <c r="A32" s="1" t="s">
        <v>12</v>
      </c>
      <c r="B32" s="5">
        <v>-0.18544226849603448</v>
      </c>
      <c r="C32" s="5">
        <v>0.30199664574462137</v>
      </c>
      <c r="D32" s="5">
        <v>0.47760072062038889</v>
      </c>
    </row>
  </sheetData>
  <mergeCells count="1">
    <mergeCell ref="B27:D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MarketGrowth</vt:lpstr>
      <vt:lpstr>MarketShareIncrease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Kiriakos Vlahos</dc:creator>
  <cp:lastModifiedBy>Kiriakos Vlahos</cp:lastModifiedBy>
  <dcterms:created xsi:type="dcterms:W3CDTF">2019-03-16T17:53:21Z</dcterms:created>
  <dcterms:modified xsi:type="dcterms:W3CDTF">2020-04-25T18:53:56Z</dcterms:modified>
</cp:coreProperties>
</file>